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Mes chiffres" sheetId="2" state="visible" r:id="rId4"/>
    <sheet name="Mes prix peinture" sheetId="3" state="visible" r:id="rId5"/>
    <sheet name="Suivi des relanc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<sst xmlns="http://schemas.openxmlformats.org/spreadsheetml/2006/main" count="135" uniqueCount="121">
  <si>
    <t xml:space="preserve">LE KIT DEVIS DU PEINTRE · GUSCHANTIER.FR</t>
  </si>
  <si>
    <t xml:space="preserve">Les calculs du kit</t>
  </si>
  <si>
    <t xml:space="preserve">Ce fichier fait les calculs du PDF tout seul. Gratuit, préparé par Mathieu Soler, créateur de Gus, l'assistant chantier.</t>
  </si>
  <si>
    <t xml:space="preserve">Comment s'en servir</t>
  </si>
  <si>
    <t xml:space="preserve">1. Les cellules sur fond crème, écrites en bleu, sont à remplir. Toutes les autres se calculent seules.</t>
  </si>
  <si>
    <t xml:space="preserve">2. Les valeurs déjà présentes sont des exemples tirés des articles du blog : remplacez-les par les vôtres.</t>
  </si>
  <si>
    <t xml:space="preserve">3. Commencez par l'onglet « Mes chiffres » : votre taux horaire alimente ensuite « Mes prix peinture ».</t>
  </si>
  <si>
    <t xml:space="preserve">4. « Suivi des relances » calcule les dates de relance à partir de la date d'envoi du devis.</t>
  </si>
  <si>
    <t xml:space="preserve">Les onglets</t>
  </si>
  <si>
    <t xml:space="preserve">Mes chiffres : ce que vous coûtent vos devis chaque mois, et votre vrai taux horaire.</t>
  </si>
  <si>
    <t xml:space="preserve">Mes prix peinture : le prix de revient et le prix de vente HT de chaque poste, à partir de vos temps et de vos fournitures.</t>
  </si>
  <si>
    <t xml:space="preserve">Suivi des relances : vos devis envoyés, les dates de relance, le résultat et la raison quand vous perdez.</t>
  </si>
  <si>
    <t xml:space="preserve">Bon à savoir : les exemples sont des hypothèses, pas des prix du marché. Un prix au m² unique, sans regarder le support, est presque toujours faux.</t>
  </si>
  <si>
    <t xml:space="preserve">Compatible Excel, LibreOffice et Google Sheets.</t>
  </si>
  <si>
    <t xml:space="preserve">Exemple de cellule à remplir</t>
  </si>
  <si>
    <t xml:space="preserve">Exemple de cellule calculée</t>
  </si>
  <si>
    <t xml:space="preserve">Mes chiffres</t>
  </si>
  <si>
    <t xml:space="preserve">Comptez tout : le premier appel, le trajet aller et retour, la visite, le métré, le chiffrage, la mise au propre, les relances.</t>
  </si>
  <si>
    <t xml:space="preserve">Ce que vous coûtent vos devis</t>
  </si>
  <si>
    <t xml:space="preserve">Devis par mois</t>
  </si>
  <si>
    <t xml:space="preserve">Temps moyen par devis, trajet compris (heures)</t>
  </si>
  <si>
    <t xml:space="preserve">Une gérante d'isolation a compté 5 h 30 à 8 h pour un devis avec visite.</t>
  </si>
  <si>
    <t xml:space="preserve">Chantiers signés par mois</t>
  </si>
  <si>
    <t xml:space="preserve">Ce que vous rapporte une heure de chantier</t>
  </si>
  <si>
    <t xml:space="preserve">Temps passé en devis chaque mois</t>
  </si>
  <si>
    <t xml:space="preserve">Devis par mois × temps par devis.</t>
  </si>
  <si>
    <t xml:space="preserve">soit, en journées de 8 heures</t>
  </si>
  <si>
    <t xml:space="preserve">Temps de devis par chantier signé</t>
  </si>
  <si>
    <t xml:space="preserve">Le vrai coût d'un chantier gagné : il porte aussi les devis perdus.</t>
  </si>
  <si>
    <t xml:space="preserve">Valeur de ce temps, chaque mois</t>
  </si>
  <si>
    <t xml:space="preserve">Du travail que personne ne vous paie.</t>
  </si>
  <si>
    <t xml:space="preserve">Mon taux horaire</t>
  </si>
  <si>
    <t xml:space="preserve">Rémunération visée sur l'année</t>
  </si>
  <si>
    <t xml:space="preserve">Valeur d'exemple : remplacez-la.</t>
  </si>
  <si>
    <t xml:space="preserve">Charges sociales de l'année</t>
  </si>
  <si>
    <t xml:space="preserve">Frais fixes : véhicule, assurances dont décennale, outillage, comptable, téléphone, logiciels, local</t>
  </si>
  <si>
    <t xml:space="preserve">Total à couvrir sur l'année</t>
  </si>
  <si>
    <t xml:space="preserve">Exemple de l'article : 50 000 €.</t>
  </si>
  <si>
    <t xml:space="preserve">Heures de présence dans l'année</t>
  </si>
  <si>
    <t xml:space="preserve">Part du temps hors chantier facturé : devis, visites, trajets, achats, administratif, intempéries, congés</t>
  </si>
  <si>
    <t xml:space="preserve">Souvent un tiers du temps, parfois plus.</t>
  </si>
  <si>
    <t xml:space="preserve">Heures facturables</t>
  </si>
  <si>
    <t xml:space="preserve">Mon taux horaire HT</t>
  </si>
  <si>
    <t xml:space="preserve">Repris automatiquement dans « Mes prix peinture ».</t>
  </si>
  <si>
    <t xml:space="preserve">À retenir : votre taux horaire se calcule sur vos heures réellement facturables, pas sur 35 heures.</t>
  </si>
  <si>
    <t xml:space="preserve">Mes prix peinture</t>
  </si>
  <si>
    <t xml:space="preserve">Prix de revient = temps × taux horaire + fourniture. Prix de vente HT = prix de revient × (1 + marge).</t>
  </si>
  <si>
    <t xml:space="preserve">Taux horaire (repris de « Mes chiffres »)</t>
  </si>
  <si>
    <t xml:space="preserve">Marge</t>
  </si>
  <si>
    <t xml:space="preserve">Poste</t>
  </si>
  <si>
    <t xml:space="preserve">Unité</t>
  </si>
  <si>
    <t xml:space="preserve">Temps (h par unité)</t>
  </si>
  <si>
    <t xml:space="preserve">Fourniture (€ par unité)</t>
  </si>
  <si>
    <t xml:space="preserve">Prix de revient</t>
  </si>
  <si>
    <t xml:space="preserve">Prix de vente HT</t>
  </si>
  <si>
    <t xml:space="preserve">Comment le mesurer</t>
  </si>
  <si>
    <t xml:space="preserve">Protection</t>
  </si>
  <si>
    <t xml:space="preserve">Protection et déplacement des meubles, pièce vide</t>
  </si>
  <si>
    <t xml:space="preserve">pièce</t>
  </si>
  <si>
    <t xml:space="preserve">Au forfait par pièce.</t>
  </si>
  <si>
    <t xml:space="preserve">Protection et déplacement des meubles, pièce meublée</t>
  </si>
  <si>
    <t xml:space="preserve">Déplacer, protéger, remettre en place.</t>
  </si>
  <si>
    <t xml:space="preserve">Préparation</t>
  </si>
  <si>
    <t xml:space="preserve">Préparation légère : lessivage, rebouchage ponctuel, ponçage</t>
  </si>
  <si>
    <t xml:space="preserve">m²</t>
  </si>
  <si>
    <t xml:space="preserve">Exemple de l'article : 0,10 h par m².</t>
  </si>
  <si>
    <t xml:space="preserve">Préparation lourde : mur abîmé</t>
  </si>
  <si>
    <t xml:space="preserve">Exemple de l'article : 0,30 h au lieu de 0,10 h.</t>
  </si>
  <si>
    <t xml:space="preserve">Dépose de papier peint ou de toile</t>
  </si>
  <si>
    <t xml:space="preserve">Soulevez un coin pour savoir s'il part à sec.</t>
  </si>
  <si>
    <t xml:space="preserve">Impression et sous-couche</t>
  </si>
  <si>
    <t xml:space="preserve">Impression</t>
  </si>
  <si>
    <t xml:space="preserve">Fourniture : 1 ÷ 10 m² par litre × 8 € le litre.</t>
  </si>
  <si>
    <t xml:space="preserve">Sous-couche sur teinte sombre</t>
  </si>
  <si>
    <t xml:space="preserve">Sur sa propre ligne.</t>
  </si>
  <si>
    <t xml:space="preserve">Finitions</t>
  </si>
  <si>
    <t xml:space="preserve">Murs, finition deux couches</t>
  </si>
  <si>
    <t xml:space="preserve">2 × 0,08 h ; fourniture : 2 × 1 ÷ 10 m²/L × 12 €/L.</t>
  </si>
  <si>
    <t xml:space="preserve">Plafond, finition deux couches</t>
  </si>
  <si>
    <t xml:space="preserve">Bras levés : plus long qu'un mur. Surface au sol.</t>
  </si>
  <si>
    <t xml:space="preserve">Petites fournitures : bâches, rubans, enduit, abrasifs</t>
  </si>
  <si>
    <t xml:space="preserve">Ou au forfait.</t>
  </si>
  <si>
    <t xml:space="preserve">Boiseries</t>
  </si>
  <si>
    <t xml:space="preserve">Porte, une face, huisserie comprise</t>
  </si>
  <si>
    <t xml:space="preserve">u</t>
  </si>
  <si>
    <t xml:space="preserve">Plinthes : préparation et laque</t>
  </si>
  <si>
    <t xml:space="preserve">ml</t>
  </si>
  <si>
    <t xml:space="preserve">Au périmètre, moins les seuils.</t>
  </si>
  <si>
    <t xml:space="preserve">Fin de chantier</t>
  </si>
  <si>
    <t xml:space="preserve">Joints, retouches, nettoyage de fin de chantier</t>
  </si>
  <si>
    <t xml:space="preserve">forfait</t>
  </si>
  <si>
    <t xml:space="preserve">Gestion des déchets</t>
  </si>
  <si>
    <t xml:space="preserve">Quantité, tri, point de collecte et coût sur le devis.</t>
  </si>
  <si>
    <t xml:space="preserve">Exemple : un mur en bon état, deux couches</t>
  </si>
  <si>
    <t xml:space="preserve">Préparation légère + impression + deux couches + petites fournitures</t>
  </si>
  <si>
    <t xml:space="preserve">Revient</t>
  </si>
  <si>
    <t xml:space="preserve">Article : 19,00 € de revient, 21,85 € HT avec 15 % de marge, au taux de 45 €.</t>
  </si>
  <si>
    <t xml:space="preserve">Vente HT</t>
  </si>
  <si>
    <t xml:space="preserve">Suivi des devis et des relances</t>
  </si>
  <si>
    <t xml:space="preserve">Relance 1 : 3 à 5 jours après l'envoi. Relance 2 : 10 à 15 jours après. Deux relances, pas plus. Projet reporté : notez la date.</t>
  </si>
  <si>
    <t xml:space="preserve">Relance 1, jours après l'envoi</t>
  </si>
  <si>
    <t xml:space="preserve">Devis signés</t>
  </si>
  <si>
    <t xml:space="preserve">Relance 2, jours après l'envoi</t>
  </si>
  <si>
    <t xml:space="preserve">Devis perdus</t>
  </si>
  <si>
    <t xml:space="preserve">Taux de signature</t>
  </si>
  <si>
    <t xml:space="preserve">Montant HT signé</t>
  </si>
  <si>
    <t xml:space="preserve">Client</t>
  </si>
  <si>
    <t xml:space="preserve">Projet</t>
  </si>
  <si>
    <t xml:space="preserve">Envoyé le</t>
  </si>
  <si>
    <t xml:space="preserve">Montant HT</t>
  </si>
  <si>
    <t xml:space="preserve">Relance 1</t>
  </si>
  <si>
    <t xml:space="preserve">Relance 2</t>
  </si>
  <si>
    <t xml:space="preserve">Prochaine action</t>
  </si>
  <si>
    <t xml:space="preserve">Résultat</t>
  </si>
  <si>
    <t xml:space="preserve">Reporté au</t>
  </si>
  <si>
    <t xml:space="preserve">Raison si perdu</t>
  </si>
  <si>
    <t xml:space="preserve">Notes</t>
  </si>
  <si>
    <t xml:space="preserve">Mme Martin</t>
  </si>
  <si>
    <t xml:space="preserve">Séjour et chambre</t>
  </si>
  <si>
    <t xml:space="preserve">En attente</t>
  </si>
  <si>
    <t xml:space="preserve">Exemple : remplacez cette ligne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</si>
</sst>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General"/>
    <numFmt numFmtId="166" formatCode="0"/>
    <numFmt numFmtId="167" formatCode="0.00&quot; h&quot;;;\-"/>
    <numFmt numFmtId="168" formatCode="#,##0&quot; €&quot;;\-#,##0&quot; €&quot;;\-"/>
    <numFmt numFmtId="169" formatCode="0&quot; h&quot;;;\-"/>
    <numFmt numFmtId="170" formatCode="0.0&quot; j&quot;;;\-"/>
    <numFmt numFmtId="171" formatCode="0%"/>
    <numFmt numFmtId="172" formatCode="#,##0.00&quot; €&quot;;\-#,##0.00&quot; €&quot;;\-"/>
    <numFmt numFmtId="173" formatCode="0.00;;&quot;&quot;"/>
    <numFmt numFmtId="174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C2301D"/>
      <name val="Arial"/>
      <family val="0"/>
      <charset val="1"/>
    </font>
    <font>
      <b val="true"/>
      <sz val="16"/>
      <color rgb="FF1F1D1A"/>
      <name val="Arial"/>
      <family val="0"/>
      <charset val="1"/>
    </font>
    <font>
      <i val="true"/>
      <sz val="9.5"/>
      <color rgb="FF5C554B"/>
      <name val="Arial"/>
      <family val="0"/>
      <charset val="1"/>
    </font>
    <font>
      <b val="true"/>
      <sz val="11"/>
      <color rgb="FF1F1D1A"/>
      <name val="Arial"/>
      <family val="0"/>
      <charset val="1"/>
    </font>
    <font>
      <sz val="10"/>
      <color rgb="FF1F1D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1F1D1A"/>
      <name val="Arial"/>
      <family val="0"/>
      <charset val="1"/>
    </font>
    <font>
      <i val="true"/>
      <sz val="9"/>
      <color rgb="FF5C554B"/>
      <name val="Arial"/>
      <family val="0"/>
      <charset val="1"/>
    </font>
    <font>
      <b val="true"/>
      <sz val="10"/>
      <color rgb="FF1F1D1A"/>
      <name val="Arial"/>
      <family val="0"/>
      <charset val="1"/>
    </font>
    <font>
      <b val="true"/>
      <sz val="9.5"/>
      <color rgb="FFC2301D"/>
      <name val="Arial"/>
      <family val="0"/>
      <charset val="1"/>
    </font>
    <font>
      <b val="true"/>
      <sz val="9.5"/>
      <color rgb="FF1F1D1A"/>
      <name val="Arial"/>
      <family val="0"/>
      <charset val="1"/>
    </font>
    <font>
      <b val="true"/>
      <sz val="10"/>
      <color rgb="FFC2301D"/>
      <name val="Arial"/>
      <family val="0"/>
      <charset val="1"/>
    </font>
    <font>
      <sz val="9"/>
      <color rgb="FF5C554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E6"/>
        <bgColor rgb="FFF8F0DF"/>
      </patternFill>
    </fill>
    <fill>
      <patternFill patternType="solid">
        <fgColor rgb="FFF8F0DF"/>
        <bgColor rgb="FFFFF6E6"/>
      </patternFill>
    </fill>
    <fill>
      <patternFill patternType="solid">
        <fgColor rgb="FFECDCCB"/>
        <bgColor rgb="FFE2D3B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D3BF"/>
      </left>
      <right style="thin">
        <color rgb="FFE2D3BF"/>
      </right>
      <top style="thin">
        <color rgb="FFE2D3BF"/>
      </top>
      <bottom style="thin">
        <color rgb="FFE2D3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2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2301D"/>
      </font>
    </dxf>
  </dxfs>
  <colors>
    <indexedColors>
      <rgbColor rgb="FF000000"/>
      <rgbColor rgb="FFFFF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0DF"/>
      <rgbColor rgb="FFCCFFFF"/>
      <rgbColor rgb="FF660066"/>
      <rgbColor rgb="FFFF8080"/>
      <rgbColor rgb="FF0066CC"/>
      <rgbColor rgb="FFECDC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3BF"/>
      <rgbColor rgb="FF3366FF"/>
      <rgbColor rgb="FF33CCCC"/>
      <rgbColor rgb="FF99CC00"/>
      <rgbColor rgb="FFFFCC00"/>
      <rgbColor rgb="FFFF9900"/>
      <rgbColor rgb="FFFF6600"/>
      <rgbColor rgb="FF5C554B"/>
      <rgbColor rgb="FF969696"/>
      <rgbColor rgb="FF003366"/>
      <rgbColor rgb="FF339966"/>
      <rgbColor rgb="FF003300"/>
      <rgbColor rgb="FF333300"/>
      <rgbColor rgb="FFC2301D"/>
      <rgbColor rgb="FF993366"/>
      <rgbColor rgb="FF333399"/>
      <rgbColor rgb="FF1F1D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5" t="s">
        <v>5</v>
      </c>
    </row>
    <row r="8" customFormat="false" ht="15" hidden="false" customHeight="false" outlineLevel="0" collapsed="false">
      <c r="A8" s="5" t="s">
        <v>6</v>
      </c>
    </row>
    <row r="9" customFormat="false" ht="15" hidden="false" customHeight="false" outlineLevel="0" collapsed="false">
      <c r="A9" s="5" t="s">
        <v>7</v>
      </c>
    </row>
    <row r="10" customFormat="false" ht="15" hidden="false" customHeight="false" outlineLevel="0" collapsed="false">
      <c r="A10" s="5"/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5" t="s">
        <v>10</v>
      </c>
    </row>
    <row r="14" customFormat="false" ht="15" hidden="false" customHeight="false" outlineLevel="0" collapsed="false">
      <c r="A14" s="5" t="s">
        <v>11</v>
      </c>
    </row>
    <row r="15" customFormat="false" ht="15" hidden="false" customHeight="false" outlineLevel="0" collapsed="false">
      <c r="A15" s="5"/>
    </row>
    <row r="16" customFormat="false" ht="23.85" hidden="false" customHeight="false" outlineLevel="0" collapsed="false">
      <c r="A16" s="5" t="s">
        <v>12</v>
      </c>
    </row>
    <row r="17" customFormat="false" ht="15" hidden="false" customHeight="false" outlineLevel="0" collapsed="false">
      <c r="A17" s="5" t="s">
        <v>13</v>
      </c>
    </row>
    <row r="20" customFormat="false" ht="15" hidden="false" customHeight="false" outlineLevel="0" collapsed="false">
      <c r="A20" s="0" t="s">
        <v>14</v>
      </c>
      <c r="B20" s="6" t="n">
        <v>15</v>
      </c>
    </row>
    <row r="21" customFormat="false" ht="15" hidden="false" customHeight="false" outlineLevel="0" collapsed="false">
      <c r="A21" s="0" t="s">
        <v>15</v>
      </c>
      <c r="B21" s="7" t="n">
        <f aca="false">B20*4</f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6"/>
    <col collapsed="false" customWidth="true" hidden="false" outlineLevel="0" max="3" min="3" style="0" width="5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2" t="s">
        <v>16</v>
      </c>
    </row>
    <row r="3" customFormat="false" ht="15" hidden="false" customHeight="false" outlineLevel="0" collapsed="false">
      <c r="A3" s="3" t="s">
        <v>17</v>
      </c>
    </row>
    <row r="5" customFormat="false" ht="15" hidden="false" customHeight="false" outlineLevel="0" collapsed="false">
      <c r="A5" s="8" t="s">
        <v>18</v>
      </c>
    </row>
    <row r="6" customFormat="false" ht="15" hidden="false" customHeight="false" outlineLevel="0" collapsed="false">
      <c r="A6" s="9" t="s">
        <v>19</v>
      </c>
      <c r="B6" s="10" t="n">
        <v>15</v>
      </c>
      <c r="C6" s="11"/>
    </row>
    <row r="7" customFormat="false" ht="15" hidden="false" customHeight="false" outlineLevel="0" collapsed="false">
      <c r="A7" s="9" t="s">
        <v>20</v>
      </c>
      <c r="B7" s="12" t="n">
        <v>4</v>
      </c>
      <c r="C7" s="11" t="s">
        <v>21</v>
      </c>
    </row>
    <row r="8" customFormat="false" ht="15" hidden="false" customHeight="false" outlineLevel="0" collapsed="false">
      <c r="A8" s="9" t="s">
        <v>22</v>
      </c>
      <c r="B8" s="10" t="n">
        <v>5</v>
      </c>
      <c r="C8" s="11"/>
    </row>
    <row r="9" customFormat="false" ht="15" hidden="false" customHeight="false" outlineLevel="0" collapsed="false">
      <c r="A9" s="9" t="s">
        <v>23</v>
      </c>
      <c r="B9" s="13" t="n">
        <v>45</v>
      </c>
      <c r="C9" s="11"/>
    </row>
    <row r="10" customFormat="false" ht="15" hidden="false" customHeight="false" outlineLevel="0" collapsed="false">
      <c r="A10" s="14" t="s">
        <v>24</v>
      </c>
      <c r="B10" s="15" t="n">
        <f aca="false">B6*B7</f>
        <v>60</v>
      </c>
      <c r="C10" s="11" t="s">
        <v>25</v>
      </c>
    </row>
    <row r="11" customFormat="false" ht="15" hidden="false" customHeight="false" outlineLevel="0" collapsed="false">
      <c r="A11" s="9" t="s">
        <v>26</v>
      </c>
      <c r="B11" s="16" t="n">
        <f aca="false">B10/8</f>
        <v>7.5</v>
      </c>
      <c r="C11" s="11"/>
    </row>
    <row r="12" customFormat="false" ht="15" hidden="false" customHeight="false" outlineLevel="0" collapsed="false">
      <c r="A12" s="9" t="s">
        <v>27</v>
      </c>
      <c r="B12" s="17" t="n">
        <f aca="false">IFERROR(B10/B8,0)</f>
        <v>12</v>
      </c>
      <c r="C12" s="11" t="s">
        <v>28</v>
      </c>
    </row>
    <row r="13" customFormat="false" ht="15" hidden="false" customHeight="false" outlineLevel="0" collapsed="false">
      <c r="A13" s="14" t="s">
        <v>29</v>
      </c>
      <c r="B13" s="18" t="n">
        <f aca="false">B10*B9</f>
        <v>2700</v>
      </c>
      <c r="C13" s="11" t="s">
        <v>30</v>
      </c>
    </row>
    <row r="15" customFormat="false" ht="15" hidden="false" customHeight="false" outlineLevel="0" collapsed="false">
      <c r="A15" s="8" t="s">
        <v>31</v>
      </c>
    </row>
    <row r="16" customFormat="false" ht="15" hidden="false" customHeight="false" outlineLevel="0" collapsed="false">
      <c r="A16" s="19" t="s">
        <v>32</v>
      </c>
      <c r="B16" s="13" t="n">
        <v>32000</v>
      </c>
      <c r="C16" s="11" t="s">
        <v>33</v>
      </c>
    </row>
    <row r="17" customFormat="false" ht="15" hidden="false" customHeight="false" outlineLevel="0" collapsed="false">
      <c r="A17" s="19" t="s">
        <v>34</v>
      </c>
      <c r="B17" s="13" t="n">
        <v>10000</v>
      </c>
      <c r="C17" s="11" t="s">
        <v>33</v>
      </c>
    </row>
    <row r="18" customFormat="false" ht="27.75" hidden="false" customHeight="true" outlineLevel="0" collapsed="false">
      <c r="A18" s="19" t="s">
        <v>35</v>
      </c>
      <c r="B18" s="13" t="n">
        <v>8000</v>
      </c>
      <c r="C18" s="11" t="s">
        <v>33</v>
      </c>
    </row>
    <row r="19" customFormat="false" ht="15" hidden="false" customHeight="false" outlineLevel="0" collapsed="false">
      <c r="A19" s="19" t="s">
        <v>36</v>
      </c>
      <c r="B19" s="20" t="n">
        <f aca="false">SUM(B16:B18)</f>
        <v>50000</v>
      </c>
      <c r="C19" s="11" t="s">
        <v>37</v>
      </c>
    </row>
    <row r="20" customFormat="false" ht="15" hidden="false" customHeight="false" outlineLevel="0" collapsed="false">
      <c r="A20" s="19" t="s">
        <v>38</v>
      </c>
      <c r="B20" s="21" t="n">
        <v>1600</v>
      </c>
      <c r="C20" s="11"/>
    </row>
    <row r="21" customFormat="false" ht="27.75" hidden="false" customHeight="true" outlineLevel="0" collapsed="false">
      <c r="A21" s="19" t="s">
        <v>39</v>
      </c>
      <c r="B21" s="22" t="n">
        <v>0.3</v>
      </c>
      <c r="C21" s="11" t="s">
        <v>40</v>
      </c>
    </row>
    <row r="22" customFormat="false" ht="15" hidden="false" customHeight="false" outlineLevel="0" collapsed="false">
      <c r="A22" s="19" t="s">
        <v>41</v>
      </c>
      <c r="B22" s="23" t="n">
        <f aca="false">B20*(1-B21)</f>
        <v>1120</v>
      </c>
      <c r="C22" s="11"/>
    </row>
    <row r="23" customFormat="false" ht="15" hidden="false" customHeight="false" outlineLevel="0" collapsed="false">
      <c r="A23" s="24" t="s">
        <v>42</v>
      </c>
      <c r="B23" s="25" t="n">
        <f aca="false">IFERROR(B19/B22,0)</f>
        <v>44.6428571428571</v>
      </c>
      <c r="C23" s="11" t="s">
        <v>43</v>
      </c>
    </row>
    <row r="25" customFormat="false" ht="15" hidden="false" customHeight="false" outlineLevel="0" collapsed="false">
      <c r="A25" s="26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9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48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2" t="s">
        <v>45</v>
      </c>
    </row>
    <row r="3" customFormat="false" ht="15" hidden="false" customHeight="false" outlineLevel="0" collapsed="false">
      <c r="A3" s="3" t="s">
        <v>46</v>
      </c>
    </row>
    <row r="5" customFormat="false" ht="15" hidden="false" customHeight="false" outlineLevel="0" collapsed="false">
      <c r="A5" s="14" t="s">
        <v>47</v>
      </c>
      <c r="C5" s="27" t="n">
        <f aca="false">'Mes chiffres'!B23</f>
        <v>44.6428571428571</v>
      </c>
    </row>
    <row r="6" customFormat="false" ht="15" hidden="false" customHeight="false" outlineLevel="0" collapsed="false">
      <c r="A6" s="14" t="s">
        <v>48</v>
      </c>
      <c r="C6" s="22" t="n">
        <v>0.15</v>
      </c>
    </row>
    <row r="8" customFormat="false" ht="30" hidden="false" customHeight="true" outlineLevel="0" collapsed="false">
      <c r="A8" s="28" t="s">
        <v>49</v>
      </c>
      <c r="B8" s="28" t="s">
        <v>50</v>
      </c>
      <c r="C8" s="28" t="s">
        <v>51</v>
      </c>
      <c r="D8" s="28" t="s">
        <v>52</v>
      </c>
      <c r="E8" s="28" t="s">
        <v>53</v>
      </c>
      <c r="F8" s="28" t="s">
        <v>54</v>
      </c>
      <c r="G8" s="28" t="s">
        <v>55</v>
      </c>
    </row>
    <row r="9" customFormat="false" ht="15" hidden="false" customHeight="false" outlineLevel="0" collapsed="false">
      <c r="A9" s="29" t="s">
        <v>56</v>
      </c>
      <c r="B9" s="30"/>
      <c r="C9" s="30"/>
      <c r="D9" s="30"/>
      <c r="E9" s="30"/>
      <c r="F9" s="30"/>
      <c r="G9" s="30"/>
    </row>
    <row r="10" customFormat="false" ht="15" hidden="false" customHeight="false" outlineLevel="0" collapsed="false">
      <c r="A10" s="31" t="s">
        <v>57</v>
      </c>
      <c r="B10" s="7" t="s">
        <v>58</v>
      </c>
      <c r="C10" s="32"/>
      <c r="D10" s="33"/>
      <c r="E10" s="34" t="str">
        <f aca="false">IF(AND(C10="",D10=""),"",N(C10)*$C$5+N(D10))</f>
        <v/>
      </c>
      <c r="F10" s="27" t="str">
        <f aca="false">IF(E10="","",E10*(1+$C$6))</f>
        <v/>
      </c>
      <c r="G10" s="35" t="s">
        <v>59</v>
      </c>
    </row>
    <row r="11" customFormat="false" ht="15" hidden="false" customHeight="false" outlineLevel="0" collapsed="false">
      <c r="A11" s="31" t="s">
        <v>60</v>
      </c>
      <c r="B11" s="7" t="s">
        <v>58</v>
      </c>
      <c r="C11" s="32"/>
      <c r="D11" s="33"/>
      <c r="E11" s="34" t="str">
        <f aca="false">IF(AND(C11="",D11=""),"",N(C11)*$C$5+N(D11))</f>
        <v/>
      </c>
      <c r="F11" s="27" t="str">
        <f aca="false">IF(E11="","",E11*(1+$C$6))</f>
        <v/>
      </c>
      <c r="G11" s="35" t="s">
        <v>61</v>
      </c>
    </row>
    <row r="12" customFormat="false" ht="15" hidden="false" customHeight="false" outlineLevel="0" collapsed="false">
      <c r="A12" s="29" t="s">
        <v>62</v>
      </c>
      <c r="B12" s="30"/>
      <c r="C12" s="30"/>
      <c r="D12" s="30"/>
      <c r="E12" s="30"/>
      <c r="F12" s="30"/>
      <c r="G12" s="30"/>
    </row>
    <row r="13" customFormat="false" ht="15" hidden="false" customHeight="false" outlineLevel="0" collapsed="false">
      <c r="A13" s="31" t="s">
        <v>63</v>
      </c>
      <c r="B13" s="7" t="s">
        <v>64</v>
      </c>
      <c r="C13" s="32" t="n">
        <v>0.1</v>
      </c>
      <c r="D13" s="33"/>
      <c r="E13" s="34" t="n">
        <f aca="false">IF(AND(C13="",D13=""),"",N(C13)*$C$5+N(D13))</f>
        <v>4.46428571428571</v>
      </c>
      <c r="F13" s="27" t="n">
        <f aca="false">IF(E13="","",E13*(1+$C$6))</f>
        <v>5.13392857142857</v>
      </c>
      <c r="G13" s="35" t="s">
        <v>65</v>
      </c>
    </row>
    <row r="14" customFormat="false" ht="15" hidden="false" customHeight="false" outlineLevel="0" collapsed="false">
      <c r="A14" s="31" t="s">
        <v>66</v>
      </c>
      <c r="B14" s="7" t="s">
        <v>64</v>
      </c>
      <c r="C14" s="32" t="n">
        <v>0.3</v>
      </c>
      <c r="D14" s="33"/>
      <c r="E14" s="34" t="n">
        <f aca="false">IF(AND(C14="",D14=""),"",N(C14)*$C$5+N(D14))</f>
        <v>13.3928571428571</v>
      </c>
      <c r="F14" s="27" t="n">
        <f aca="false">IF(E14="","",E14*(1+$C$6))</f>
        <v>15.4017857142857</v>
      </c>
      <c r="G14" s="35" t="s">
        <v>67</v>
      </c>
    </row>
    <row r="15" customFormat="false" ht="15" hidden="false" customHeight="false" outlineLevel="0" collapsed="false">
      <c r="A15" s="31" t="s">
        <v>68</v>
      </c>
      <c r="B15" s="7" t="s">
        <v>64</v>
      </c>
      <c r="C15" s="32"/>
      <c r="D15" s="33"/>
      <c r="E15" s="34" t="str">
        <f aca="false">IF(AND(C15="",D15=""),"",N(C15)*$C$5+N(D15))</f>
        <v/>
      </c>
      <c r="F15" s="27" t="str">
        <f aca="false">IF(E15="","",E15*(1+$C$6))</f>
        <v/>
      </c>
      <c r="G15" s="35" t="s">
        <v>69</v>
      </c>
    </row>
    <row r="16" customFormat="false" ht="15" hidden="false" customHeight="false" outlineLevel="0" collapsed="false">
      <c r="A16" s="29" t="s">
        <v>70</v>
      </c>
      <c r="B16" s="30"/>
      <c r="C16" s="30"/>
      <c r="D16" s="30"/>
      <c r="E16" s="30"/>
      <c r="F16" s="30"/>
      <c r="G16" s="30"/>
    </row>
    <row r="17" customFormat="false" ht="15" hidden="false" customHeight="false" outlineLevel="0" collapsed="false">
      <c r="A17" s="31" t="s">
        <v>71</v>
      </c>
      <c r="B17" s="7" t="s">
        <v>64</v>
      </c>
      <c r="C17" s="32" t="n">
        <v>0.08</v>
      </c>
      <c r="D17" s="33" t="n">
        <v>0.8</v>
      </c>
      <c r="E17" s="34" t="n">
        <f aca="false">IF(AND(C17="",D17=""),"",N(C17)*$C$5+N(D17))</f>
        <v>4.37142857142857</v>
      </c>
      <c r="F17" s="27" t="n">
        <f aca="false">IF(E17="","",E17*(1+$C$6))</f>
        <v>5.02714285714286</v>
      </c>
      <c r="G17" s="35" t="s">
        <v>72</v>
      </c>
    </row>
    <row r="18" customFormat="false" ht="15" hidden="false" customHeight="false" outlineLevel="0" collapsed="false">
      <c r="A18" s="31" t="s">
        <v>73</v>
      </c>
      <c r="B18" s="7" t="s">
        <v>64</v>
      </c>
      <c r="C18" s="32"/>
      <c r="D18" s="33"/>
      <c r="E18" s="34" t="str">
        <f aca="false">IF(AND(C18="",D18=""),"",N(C18)*$C$5+N(D18))</f>
        <v/>
      </c>
      <c r="F18" s="27" t="str">
        <f aca="false">IF(E18="","",E18*(1+$C$6))</f>
        <v/>
      </c>
      <c r="G18" s="35" t="s">
        <v>74</v>
      </c>
    </row>
    <row r="19" customFormat="false" ht="15" hidden="false" customHeight="false" outlineLevel="0" collapsed="false">
      <c r="A19" s="29" t="s">
        <v>75</v>
      </c>
      <c r="B19" s="30"/>
      <c r="C19" s="30"/>
      <c r="D19" s="30"/>
      <c r="E19" s="30"/>
      <c r="F19" s="30"/>
      <c r="G19" s="30"/>
    </row>
    <row r="20" customFormat="false" ht="15" hidden="false" customHeight="false" outlineLevel="0" collapsed="false">
      <c r="A20" s="31" t="s">
        <v>76</v>
      </c>
      <c r="B20" s="7" t="s">
        <v>64</v>
      </c>
      <c r="C20" s="32" t="n">
        <v>0.16</v>
      </c>
      <c r="D20" s="33" t="n">
        <v>2.4</v>
      </c>
      <c r="E20" s="34" t="n">
        <f aca="false">IF(AND(C20="",D20=""),"",N(C20)*$C$5+N(D20))</f>
        <v>9.54285714285714</v>
      </c>
      <c r="F20" s="27" t="n">
        <f aca="false">IF(E20="","",E20*(1+$C$6))</f>
        <v>10.9742857142857</v>
      </c>
      <c r="G20" s="35" t="s">
        <v>77</v>
      </c>
    </row>
    <row r="21" customFormat="false" ht="15" hidden="false" customHeight="false" outlineLevel="0" collapsed="false">
      <c r="A21" s="31" t="s">
        <v>78</v>
      </c>
      <c r="B21" s="7" t="s">
        <v>64</v>
      </c>
      <c r="C21" s="32"/>
      <c r="D21" s="33"/>
      <c r="E21" s="34" t="str">
        <f aca="false">IF(AND(C21="",D21=""),"",N(C21)*$C$5+N(D21))</f>
        <v/>
      </c>
      <c r="F21" s="27" t="str">
        <f aca="false">IF(E21="","",E21*(1+$C$6))</f>
        <v/>
      </c>
      <c r="G21" s="35" t="s">
        <v>79</v>
      </c>
    </row>
    <row r="22" customFormat="false" ht="15" hidden="false" customHeight="false" outlineLevel="0" collapsed="false">
      <c r="A22" s="31" t="s">
        <v>80</v>
      </c>
      <c r="B22" s="7" t="s">
        <v>64</v>
      </c>
      <c r="C22" s="32"/>
      <c r="D22" s="33" t="n">
        <v>0.5</v>
      </c>
      <c r="E22" s="34" t="n">
        <f aca="false">IF(AND(C22="",D22=""),"",N(C22)*$C$5+N(D22))</f>
        <v>0.5</v>
      </c>
      <c r="F22" s="27" t="n">
        <f aca="false">IF(E22="","",E22*(1+$C$6))</f>
        <v>0.575</v>
      </c>
      <c r="G22" s="35" t="s">
        <v>81</v>
      </c>
    </row>
    <row r="23" customFormat="false" ht="15" hidden="false" customHeight="false" outlineLevel="0" collapsed="false">
      <c r="A23" s="29" t="s">
        <v>82</v>
      </c>
      <c r="B23" s="30"/>
      <c r="C23" s="30"/>
      <c r="D23" s="30"/>
      <c r="E23" s="30"/>
      <c r="F23" s="30"/>
      <c r="G23" s="30"/>
    </row>
    <row r="24" customFormat="false" ht="15" hidden="false" customHeight="false" outlineLevel="0" collapsed="false">
      <c r="A24" s="31" t="s">
        <v>83</v>
      </c>
      <c r="B24" s="7" t="s">
        <v>84</v>
      </c>
      <c r="C24" s="32"/>
      <c r="D24" s="33"/>
      <c r="E24" s="34" t="str">
        <f aca="false">IF(AND(C24="",D24=""),"",N(C24)*$C$5+N(D24))</f>
        <v/>
      </c>
      <c r="F24" s="27" t="str">
        <f aca="false">IF(E24="","",E24*(1+$C$6))</f>
        <v/>
      </c>
      <c r="G24" s="35"/>
    </row>
    <row r="25" customFormat="false" ht="15" hidden="false" customHeight="false" outlineLevel="0" collapsed="false">
      <c r="A25" s="31" t="s">
        <v>85</v>
      </c>
      <c r="B25" s="7" t="s">
        <v>86</v>
      </c>
      <c r="C25" s="32"/>
      <c r="D25" s="33"/>
      <c r="E25" s="34" t="str">
        <f aca="false">IF(AND(C25="",D25=""),"",N(C25)*$C$5+N(D25))</f>
        <v/>
      </c>
      <c r="F25" s="27" t="str">
        <f aca="false">IF(E25="","",E25*(1+$C$6))</f>
        <v/>
      </c>
      <c r="G25" s="35" t="s">
        <v>87</v>
      </c>
    </row>
    <row r="26" customFormat="false" ht="15" hidden="false" customHeight="false" outlineLevel="0" collapsed="false">
      <c r="A26" s="29" t="s">
        <v>88</v>
      </c>
      <c r="B26" s="30"/>
      <c r="C26" s="30"/>
      <c r="D26" s="30"/>
      <c r="E26" s="30"/>
      <c r="F26" s="30"/>
      <c r="G26" s="30"/>
    </row>
    <row r="27" customFormat="false" ht="15" hidden="false" customHeight="false" outlineLevel="0" collapsed="false">
      <c r="A27" s="31" t="s">
        <v>89</v>
      </c>
      <c r="B27" s="7" t="s">
        <v>90</v>
      </c>
      <c r="C27" s="32"/>
      <c r="D27" s="33"/>
      <c r="E27" s="34" t="str">
        <f aca="false">IF(AND(C27="",D27=""),"",N(C27)*$C$5+N(D27))</f>
        <v/>
      </c>
      <c r="F27" s="27" t="str">
        <f aca="false">IF(E27="","",E27*(1+$C$6))</f>
        <v/>
      </c>
      <c r="G27" s="35"/>
    </row>
    <row r="28" customFormat="false" ht="15" hidden="false" customHeight="false" outlineLevel="0" collapsed="false">
      <c r="A28" s="31" t="s">
        <v>91</v>
      </c>
      <c r="B28" s="7" t="s">
        <v>90</v>
      </c>
      <c r="C28" s="32"/>
      <c r="D28" s="33"/>
      <c r="E28" s="34" t="str">
        <f aca="false">IF(AND(C28="",D28=""),"",N(C28)*$C$5+N(D28))</f>
        <v/>
      </c>
      <c r="F28" s="27" t="str">
        <f aca="false">IF(E28="","",E28*(1+$C$6))</f>
        <v/>
      </c>
      <c r="G28" s="35" t="s">
        <v>92</v>
      </c>
    </row>
    <row r="30" customFormat="false" ht="15" hidden="false" customHeight="false" outlineLevel="0" collapsed="false">
      <c r="A30" s="36" t="s">
        <v>93</v>
      </c>
    </row>
    <row r="31" customFormat="false" ht="15" hidden="false" customHeight="false" outlineLevel="0" collapsed="false">
      <c r="A31" s="9" t="s">
        <v>94</v>
      </c>
      <c r="D31" s="37" t="s">
        <v>95</v>
      </c>
      <c r="E31" s="27" t="n">
        <f aca="false">N(E13)+N(E17)+N(E20)+N(E22)</f>
        <v>18.8785714285714</v>
      </c>
      <c r="G31" s="11" t="s">
        <v>96</v>
      </c>
    </row>
    <row r="32" customFormat="false" ht="15" hidden="false" customHeight="false" outlineLevel="0" collapsed="false">
      <c r="D32" s="37" t="s">
        <v>97</v>
      </c>
      <c r="F32" s="25" t="n">
        <f aca="false">E31*(1+$C$6)</f>
        <v>21.7103571428571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4"/>
    <col collapsed="false" customWidth="true" hidden="false" outlineLevel="0" max="6" min="3" style="0" width="12"/>
    <col collapsed="false" customWidth="true" hidden="false" outlineLevel="0" max="7" min="7" style="0" width="16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8"/>
    <col collapsed="false" customWidth="true" hidden="false" outlineLevel="0" max="11" min="11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2" t="s">
        <v>98</v>
      </c>
    </row>
    <row r="3" customFormat="false" ht="15" hidden="false" customHeight="false" outlineLevel="0" collapsed="false">
      <c r="A3" s="3" t="s">
        <v>99</v>
      </c>
    </row>
    <row r="5" customFormat="false" ht="15" hidden="false" customHeight="false" outlineLevel="0" collapsed="false">
      <c r="A5" s="14" t="s">
        <v>100</v>
      </c>
      <c r="C5" s="10" t="n">
        <v>4</v>
      </c>
      <c r="E5" s="14" t="s">
        <v>101</v>
      </c>
      <c r="G5" s="38" t="n">
        <f aca="false">COUNTIF(H11:H200,"Signé")</f>
        <v>0</v>
      </c>
    </row>
    <row r="6" customFormat="false" ht="15" hidden="false" customHeight="false" outlineLevel="0" collapsed="false">
      <c r="A6" s="14" t="s">
        <v>102</v>
      </c>
      <c r="C6" s="10" t="n">
        <v>12</v>
      </c>
      <c r="E6" s="14" t="s">
        <v>103</v>
      </c>
      <c r="G6" s="38" t="n">
        <f aca="false">COUNTIF(H11:H200,"Perdu")</f>
        <v>0</v>
      </c>
    </row>
    <row r="7" customFormat="false" ht="15" hidden="false" customHeight="false" outlineLevel="0" collapsed="false">
      <c r="E7" s="14" t="s">
        <v>104</v>
      </c>
      <c r="G7" s="39" t="n">
        <f aca="false">IFERROR(G5/(G5+G6),0)</f>
        <v>0</v>
      </c>
    </row>
    <row r="8" customFormat="false" ht="15" hidden="false" customHeight="false" outlineLevel="0" collapsed="false">
      <c r="E8" s="14" t="s">
        <v>105</v>
      </c>
      <c r="G8" s="18" t="n">
        <f aca="false">SUMIF(H11:H200,"Signé",D11:D200)</f>
        <v>0</v>
      </c>
    </row>
    <row r="10" customFormat="false" ht="30" hidden="false" customHeight="true" outlineLevel="0" collapsed="false">
      <c r="A10" s="28" t="s">
        <v>106</v>
      </c>
      <c r="B10" s="28" t="s">
        <v>107</v>
      </c>
      <c r="C10" s="28" t="s">
        <v>108</v>
      </c>
      <c r="D10" s="28" t="s">
        <v>109</v>
      </c>
      <c r="E10" s="28" t="s">
        <v>110</v>
      </c>
      <c r="F10" s="28" t="s">
        <v>111</v>
      </c>
      <c r="G10" s="28" t="s">
        <v>112</v>
      </c>
      <c r="H10" s="28" t="s">
        <v>113</v>
      </c>
      <c r="I10" s="28" t="s">
        <v>114</v>
      </c>
      <c r="J10" s="28" t="s">
        <v>115</v>
      </c>
      <c r="K10" s="28" t="s">
        <v>116</v>
      </c>
    </row>
    <row r="11" customFormat="false" ht="15" hidden="false" customHeight="false" outlineLevel="0" collapsed="false">
      <c r="A11" s="6" t="s">
        <v>117</v>
      </c>
      <c r="B11" s="6" t="s">
        <v>118</v>
      </c>
      <c r="C11" s="40" t="n">
        <v>46301</v>
      </c>
      <c r="D11" s="13" t="n">
        <v>3900</v>
      </c>
      <c r="E11" s="41" t="n">
        <f aca="false">IF(C11="","",C11+$C$5)</f>
        <v>46305</v>
      </c>
      <c r="F11" s="41" t="n">
        <f aca="false">IF(C11="","",C11+$C$6)</f>
        <v>46313</v>
      </c>
      <c r="G11" s="41" t="n">
        <f aca="true">IF(C11="","",IF(H11="Reporté",IF(I11="","Noter la date",I11),IF(OR(H11="Signé",H11="Perdu"),"Terminé",IF(TODAY()&lt;E11,E11,IF(TODAY()&lt;F11,F11,"S'arrêter")))))</f>
        <v>46305</v>
      </c>
      <c r="H11" s="6" t="s">
        <v>119</v>
      </c>
      <c r="I11" s="40"/>
      <c r="J11" s="6"/>
      <c r="K11" s="6" t="s">
        <v>120</v>
      </c>
    </row>
    <row r="12" customFormat="false" ht="15" hidden="false" customHeight="false" outlineLevel="0" collapsed="false">
      <c r="A12" s="6"/>
      <c r="B12" s="6"/>
      <c r="C12" s="40"/>
      <c r="D12" s="13"/>
      <c r="E12" s="41" t="str">
        <f aca="false">IF(C12="","",C12+$C$5)</f>
        <v/>
      </c>
      <c r="F12" s="41" t="str">
        <f aca="false">IF(C12="","",C12+$C$6)</f>
        <v/>
      </c>
      <c r="G12" s="41" t="str">
        <f aca="true">IF(C12="","",IF(H12="Reporté",IF(I12="","Noter la date",I12),IF(OR(H12="Signé",H12="Perdu"),"Terminé",IF(TODAY()&lt;E12,E12,IF(TODAY()&lt;F12,F12,"S'arrêter")))))</f>
        <v/>
      </c>
      <c r="H12" s="6"/>
      <c r="I12" s="40"/>
      <c r="J12" s="6"/>
      <c r="K12" s="6"/>
    </row>
    <row r="13" customFormat="false" ht="15" hidden="false" customHeight="false" outlineLevel="0" collapsed="false">
      <c r="A13" s="6"/>
      <c r="B13" s="6"/>
      <c r="C13" s="40"/>
      <c r="D13" s="13"/>
      <c r="E13" s="41" t="str">
        <f aca="false">IF(C13="","",C13+$C$5)</f>
        <v/>
      </c>
      <c r="F13" s="41" t="str">
        <f aca="false">IF(C13="","",C13+$C$6)</f>
        <v/>
      </c>
      <c r="G13" s="41" t="str">
        <f aca="true">IF(C13="","",IF(H13="Reporté",IF(I13="","Noter la date",I13),IF(OR(H13="Signé",H13="Perdu"),"Terminé",IF(TODAY()&lt;E13,E13,IF(TODAY()&lt;F13,F13,"S'arrêter")))))</f>
        <v/>
      </c>
      <c r="H13" s="6"/>
      <c r="I13" s="40"/>
      <c r="J13" s="6"/>
      <c r="K13" s="6"/>
    </row>
    <row r="14" customFormat="false" ht="15" hidden="false" customHeight="false" outlineLevel="0" collapsed="false">
      <c r="A14" s="6"/>
      <c r="B14" s="6"/>
      <c r="C14" s="40"/>
      <c r="D14" s="13"/>
      <c r="E14" s="41" t="str">
        <f aca="false">IF(C14="","",C14+$C$5)</f>
        <v/>
      </c>
      <c r="F14" s="41" t="str">
        <f aca="false">IF(C14="","",C14+$C$6)</f>
        <v/>
      </c>
      <c r="G14" s="41" t="str">
        <f aca="true">IF(C14="","",IF(H14="Reporté",IF(I14="","Noter la date",I14),IF(OR(H14="Signé",H14="Perdu"),"Terminé",IF(TODAY()&lt;E14,E14,IF(TODAY()&lt;F14,F14,"S'arrêter")))))</f>
        <v/>
      </c>
      <c r="H14" s="6"/>
      <c r="I14" s="40"/>
      <c r="J14" s="6"/>
      <c r="K14" s="6"/>
    </row>
    <row r="15" customFormat="false" ht="15" hidden="false" customHeight="false" outlineLevel="0" collapsed="false">
      <c r="A15" s="6"/>
      <c r="B15" s="6"/>
      <c r="C15" s="40"/>
      <c r="D15" s="13"/>
      <c r="E15" s="41" t="str">
        <f aca="false">IF(C15="","",C15+$C$5)</f>
        <v/>
      </c>
      <c r="F15" s="41" t="str">
        <f aca="false">IF(C15="","",C15+$C$6)</f>
        <v/>
      </c>
      <c r="G15" s="41" t="str">
        <f aca="true">IF(C15="","",IF(H15="Reporté",IF(I15="","Noter la date",I15),IF(OR(H15="Signé",H15="Perdu"),"Terminé",IF(TODAY()&lt;E15,E15,IF(TODAY()&lt;F15,F15,"S'arrêter")))))</f>
        <v/>
      </c>
      <c r="H15" s="6"/>
      <c r="I15" s="40"/>
      <c r="J15" s="6"/>
      <c r="K15" s="6"/>
    </row>
    <row r="16" customFormat="false" ht="15" hidden="false" customHeight="false" outlineLevel="0" collapsed="false">
      <c r="A16" s="6"/>
      <c r="B16" s="6"/>
      <c r="C16" s="40"/>
      <c r="D16" s="13"/>
      <c r="E16" s="41" t="str">
        <f aca="false">IF(C16="","",C16+$C$5)</f>
        <v/>
      </c>
      <c r="F16" s="41" t="str">
        <f aca="false">IF(C16="","",C16+$C$6)</f>
        <v/>
      </c>
      <c r="G16" s="41" t="str">
        <f aca="true">IF(C16="","",IF(H16="Reporté",IF(I16="","Noter la date",I16),IF(OR(H16="Signé",H16="Perdu"),"Terminé",IF(TODAY()&lt;E16,E16,IF(TODAY()&lt;F16,F16,"S'arrêter")))))</f>
        <v/>
      </c>
      <c r="H16" s="6"/>
      <c r="I16" s="40"/>
      <c r="J16" s="6"/>
      <c r="K16" s="6"/>
    </row>
    <row r="17" customFormat="false" ht="15" hidden="false" customHeight="false" outlineLevel="0" collapsed="false">
      <c r="A17" s="6"/>
      <c r="B17" s="6"/>
      <c r="C17" s="40"/>
      <c r="D17" s="13"/>
      <c r="E17" s="41" t="str">
        <f aca="false">IF(C17="","",C17+$C$5)</f>
        <v/>
      </c>
      <c r="F17" s="41" t="str">
        <f aca="false">IF(C17="","",C17+$C$6)</f>
        <v/>
      </c>
      <c r="G17" s="41" t="str">
        <f aca="true">IF(C17="","",IF(H17="Reporté",IF(I17="","Noter la date",I17),IF(OR(H17="Signé",H17="Perdu"),"Terminé",IF(TODAY()&lt;E17,E17,IF(TODAY()&lt;F17,F17,"S'arrêter")))))</f>
        <v/>
      </c>
      <c r="H17" s="6"/>
      <c r="I17" s="40"/>
      <c r="J17" s="6"/>
      <c r="K17" s="6"/>
    </row>
    <row r="18" customFormat="false" ht="15" hidden="false" customHeight="false" outlineLevel="0" collapsed="false">
      <c r="A18" s="6"/>
      <c r="B18" s="6"/>
      <c r="C18" s="40"/>
      <c r="D18" s="13"/>
      <c r="E18" s="41" t="str">
        <f aca="false">IF(C18="","",C18+$C$5)</f>
        <v/>
      </c>
      <c r="F18" s="41" t="str">
        <f aca="false">IF(C18="","",C18+$C$6)</f>
        <v/>
      </c>
      <c r="G18" s="41" t="str">
        <f aca="true">IF(C18="","",IF(H18="Reporté",IF(I18="","Noter la date",I18),IF(OR(H18="Signé",H18="Perdu"),"Terminé",IF(TODAY()&lt;E18,E18,IF(TODAY()&lt;F18,F18,"S'arrêter")))))</f>
        <v/>
      </c>
      <c r="H18" s="6"/>
      <c r="I18" s="40"/>
      <c r="J18" s="6"/>
      <c r="K18" s="6"/>
    </row>
    <row r="19" customFormat="false" ht="15" hidden="false" customHeight="false" outlineLevel="0" collapsed="false">
      <c r="A19" s="6"/>
      <c r="B19" s="6"/>
      <c r="C19" s="40"/>
      <c r="D19" s="13"/>
      <c r="E19" s="41" t="str">
        <f aca="false">IF(C19="","",C19+$C$5)</f>
        <v/>
      </c>
      <c r="F19" s="41" t="str">
        <f aca="false">IF(C19="","",C19+$C$6)</f>
        <v/>
      </c>
      <c r="G19" s="41" t="str">
        <f aca="true">IF(C19="","",IF(H19="Reporté",IF(I19="","Noter la date",I19),IF(OR(H19="Signé",H19="Perdu"),"Terminé",IF(TODAY()&lt;E19,E19,IF(TODAY()&lt;F19,F19,"S'arrêter")))))</f>
        <v/>
      </c>
      <c r="H19" s="6"/>
      <c r="I19" s="40"/>
      <c r="J19" s="6"/>
      <c r="K19" s="6"/>
    </row>
    <row r="20" customFormat="false" ht="15" hidden="false" customHeight="false" outlineLevel="0" collapsed="false">
      <c r="A20" s="6"/>
      <c r="B20" s="6"/>
      <c r="C20" s="40"/>
      <c r="D20" s="13"/>
      <c r="E20" s="41" t="str">
        <f aca="false">IF(C20="","",C20+$C$5)</f>
        <v/>
      </c>
      <c r="F20" s="41" t="str">
        <f aca="false">IF(C20="","",C20+$C$6)</f>
        <v/>
      </c>
      <c r="G20" s="41" t="str">
        <f aca="true">IF(C20="","",IF(H20="Reporté",IF(I20="","Noter la date",I20),IF(OR(H20="Signé",H20="Perdu"),"Terminé",IF(TODAY()&lt;E20,E20,IF(TODAY()&lt;F20,F20,"S'arrêter")))))</f>
        <v/>
      </c>
      <c r="H20" s="6"/>
      <c r="I20" s="40"/>
      <c r="J20" s="6"/>
      <c r="K20" s="6"/>
    </row>
    <row r="21" customFormat="false" ht="15" hidden="false" customHeight="false" outlineLevel="0" collapsed="false">
      <c r="A21" s="6"/>
      <c r="B21" s="6"/>
      <c r="C21" s="40"/>
      <c r="D21" s="13"/>
      <c r="E21" s="41" t="str">
        <f aca="false">IF(C21="","",C21+$C$5)</f>
        <v/>
      </c>
      <c r="F21" s="41" t="str">
        <f aca="false">IF(C21="","",C21+$C$6)</f>
        <v/>
      </c>
      <c r="G21" s="41" t="str">
        <f aca="true">IF(C21="","",IF(H21="Reporté",IF(I21="","Noter la date",I21),IF(OR(H21="Signé",H21="Perdu"),"Terminé",IF(TODAY()&lt;E21,E21,IF(TODAY()&lt;F21,F21,"S'arrêter")))))</f>
        <v/>
      </c>
      <c r="H21" s="6"/>
      <c r="I21" s="40"/>
      <c r="J21" s="6"/>
      <c r="K21" s="6"/>
    </row>
    <row r="22" customFormat="false" ht="15" hidden="false" customHeight="false" outlineLevel="0" collapsed="false">
      <c r="A22" s="6"/>
      <c r="B22" s="6"/>
      <c r="C22" s="40"/>
      <c r="D22" s="13"/>
      <c r="E22" s="41" t="str">
        <f aca="false">IF(C22="","",C22+$C$5)</f>
        <v/>
      </c>
      <c r="F22" s="41" t="str">
        <f aca="false">IF(C22="","",C22+$C$6)</f>
        <v/>
      </c>
      <c r="G22" s="41" t="str">
        <f aca="true">IF(C22="","",IF(H22="Reporté",IF(I22="","Noter la date",I22),IF(OR(H22="Signé",H22="Perdu"),"Terminé",IF(TODAY()&lt;E22,E22,IF(TODAY()&lt;F22,F22,"S'arrêter")))))</f>
        <v/>
      </c>
      <c r="H22" s="6"/>
      <c r="I22" s="40"/>
      <c r="J22" s="6"/>
      <c r="K22" s="6"/>
    </row>
    <row r="23" customFormat="false" ht="15" hidden="false" customHeight="false" outlineLevel="0" collapsed="false">
      <c r="A23" s="6"/>
      <c r="B23" s="6"/>
      <c r="C23" s="40"/>
      <c r="D23" s="13"/>
      <c r="E23" s="41" t="str">
        <f aca="false">IF(C23="","",C23+$C$5)</f>
        <v/>
      </c>
      <c r="F23" s="41" t="str">
        <f aca="false">IF(C23="","",C23+$C$6)</f>
        <v/>
      </c>
      <c r="G23" s="41" t="str">
        <f aca="true">IF(C23="","",IF(H23="Reporté",IF(I23="","Noter la date",I23),IF(OR(H23="Signé",H23="Perdu"),"Terminé",IF(TODAY()&lt;E23,E23,IF(TODAY()&lt;F23,F23,"S'arrêter")))))</f>
        <v/>
      </c>
      <c r="H23" s="6"/>
      <c r="I23" s="40"/>
      <c r="J23" s="6"/>
      <c r="K23" s="6"/>
    </row>
    <row r="24" customFormat="false" ht="15" hidden="false" customHeight="false" outlineLevel="0" collapsed="false">
      <c r="A24" s="6"/>
      <c r="B24" s="6"/>
      <c r="C24" s="40"/>
      <c r="D24" s="13"/>
      <c r="E24" s="41" t="str">
        <f aca="false">IF(C24="","",C24+$C$5)</f>
        <v/>
      </c>
      <c r="F24" s="41" t="str">
        <f aca="false">IF(C24="","",C24+$C$6)</f>
        <v/>
      </c>
      <c r="G24" s="41" t="str">
        <f aca="true">IF(C24="","",IF(H24="Reporté",IF(I24="","Noter la date",I24),IF(OR(H24="Signé",H24="Perdu"),"Terminé",IF(TODAY()&lt;E24,E24,IF(TODAY()&lt;F24,F24,"S'arrêter")))))</f>
        <v/>
      </c>
      <c r="H24" s="6"/>
      <c r="I24" s="40"/>
      <c r="J24" s="6"/>
      <c r="K24" s="6"/>
    </row>
    <row r="25" customFormat="false" ht="15" hidden="false" customHeight="false" outlineLevel="0" collapsed="false">
      <c r="A25" s="6"/>
      <c r="B25" s="6"/>
      <c r="C25" s="40"/>
      <c r="D25" s="13"/>
      <c r="E25" s="41" t="str">
        <f aca="false">IF(C25="","",C25+$C$5)</f>
        <v/>
      </c>
      <c r="F25" s="41" t="str">
        <f aca="false">IF(C25="","",C25+$C$6)</f>
        <v/>
      </c>
      <c r="G25" s="41" t="str">
        <f aca="true">IF(C25="","",IF(H25="Reporté",IF(I25="","Noter la date",I25),IF(OR(H25="Signé",H25="Perdu"),"Terminé",IF(TODAY()&lt;E25,E25,IF(TODAY()&lt;F25,F25,"S'arrêter")))))</f>
        <v/>
      </c>
      <c r="H25" s="6"/>
      <c r="I25" s="40"/>
      <c r="J25" s="6"/>
      <c r="K25" s="6"/>
    </row>
    <row r="26" customFormat="false" ht="15" hidden="false" customHeight="false" outlineLevel="0" collapsed="false">
      <c r="A26" s="6"/>
      <c r="B26" s="6"/>
      <c r="C26" s="40"/>
      <c r="D26" s="13"/>
      <c r="E26" s="41" t="str">
        <f aca="false">IF(C26="","",C26+$C$5)</f>
        <v/>
      </c>
      <c r="F26" s="41" t="str">
        <f aca="false">IF(C26="","",C26+$C$6)</f>
        <v/>
      </c>
      <c r="G26" s="41" t="str">
        <f aca="true">IF(C26="","",IF(H26="Reporté",IF(I26="","Noter la date",I26),IF(OR(H26="Signé",H26="Perdu"),"Terminé",IF(TODAY()&lt;E26,E26,IF(TODAY()&lt;F26,F26,"S'arrêter")))))</f>
        <v/>
      </c>
      <c r="H26" s="6"/>
      <c r="I26" s="40"/>
      <c r="J26" s="6"/>
      <c r="K26" s="6"/>
    </row>
    <row r="27" customFormat="false" ht="15" hidden="false" customHeight="false" outlineLevel="0" collapsed="false">
      <c r="A27" s="6"/>
      <c r="B27" s="6"/>
      <c r="C27" s="40"/>
      <c r="D27" s="13"/>
      <c r="E27" s="41" t="str">
        <f aca="false">IF(C27="","",C27+$C$5)</f>
        <v/>
      </c>
      <c r="F27" s="41" t="str">
        <f aca="false">IF(C27="","",C27+$C$6)</f>
        <v/>
      </c>
      <c r="G27" s="41" t="str">
        <f aca="true">IF(C27="","",IF(H27="Reporté",IF(I27="","Noter la date",I27),IF(OR(H27="Signé",H27="Perdu"),"Terminé",IF(TODAY()&lt;E27,E27,IF(TODAY()&lt;F27,F27,"S'arrêter")))))</f>
        <v/>
      </c>
      <c r="H27" s="6"/>
      <c r="I27" s="40"/>
      <c r="J27" s="6"/>
      <c r="K27" s="6"/>
    </row>
    <row r="28" customFormat="false" ht="15" hidden="false" customHeight="false" outlineLevel="0" collapsed="false">
      <c r="A28" s="6"/>
      <c r="B28" s="6"/>
      <c r="C28" s="40"/>
      <c r="D28" s="13"/>
      <c r="E28" s="41" t="str">
        <f aca="false">IF(C28="","",C28+$C$5)</f>
        <v/>
      </c>
      <c r="F28" s="41" t="str">
        <f aca="false">IF(C28="","",C28+$C$6)</f>
        <v/>
      </c>
      <c r="G28" s="41" t="str">
        <f aca="true">IF(C28="","",IF(H28="Reporté",IF(I28="","Noter la date",I28),IF(OR(H28="Signé",H28="Perdu"),"Terminé",IF(TODAY()&lt;E28,E28,IF(TODAY()&lt;F28,F28,"S'arrêter")))))</f>
        <v/>
      </c>
      <c r="H28" s="6"/>
      <c r="I28" s="40"/>
      <c r="J28" s="6"/>
      <c r="K28" s="6"/>
    </row>
    <row r="29" customFormat="false" ht="15" hidden="false" customHeight="false" outlineLevel="0" collapsed="false">
      <c r="A29" s="6"/>
      <c r="B29" s="6"/>
      <c r="C29" s="40"/>
      <c r="D29" s="13"/>
      <c r="E29" s="41" t="str">
        <f aca="false">IF(C29="","",C29+$C$5)</f>
        <v/>
      </c>
      <c r="F29" s="41" t="str">
        <f aca="false">IF(C29="","",C29+$C$6)</f>
        <v/>
      </c>
      <c r="G29" s="41" t="str">
        <f aca="true">IF(C29="","",IF(H29="Reporté",IF(I29="","Noter la date",I29),IF(OR(H29="Signé",H29="Perdu"),"Terminé",IF(TODAY()&lt;E29,E29,IF(TODAY()&lt;F29,F29,"S'arrêter")))))</f>
        <v/>
      </c>
      <c r="H29" s="6"/>
      <c r="I29" s="40"/>
      <c r="J29" s="6"/>
      <c r="K29" s="6"/>
    </row>
    <row r="30" customFormat="false" ht="15" hidden="false" customHeight="false" outlineLevel="0" collapsed="false">
      <c r="A30" s="6"/>
      <c r="B30" s="6"/>
      <c r="C30" s="40"/>
      <c r="D30" s="13"/>
      <c r="E30" s="41" t="str">
        <f aca="false">IF(C30="","",C30+$C$5)</f>
        <v/>
      </c>
      <c r="F30" s="41" t="str">
        <f aca="false">IF(C30="","",C30+$C$6)</f>
        <v/>
      </c>
      <c r="G30" s="41" t="str">
        <f aca="true">IF(C30="","",IF(H30="Reporté",IF(I30="","Noter la date",I30),IF(OR(H30="Signé",H30="Perdu"),"Terminé",IF(TODAY()&lt;E30,E30,IF(TODAY()&lt;F30,F30,"S'arrêter")))))</f>
        <v/>
      </c>
      <c r="H30" s="6"/>
      <c r="I30" s="40"/>
      <c r="J30" s="6"/>
      <c r="K30" s="6"/>
    </row>
    <row r="31" customFormat="false" ht="15" hidden="false" customHeight="false" outlineLevel="0" collapsed="false">
      <c r="A31" s="6"/>
      <c r="B31" s="6"/>
      <c r="C31" s="40"/>
      <c r="D31" s="13"/>
      <c r="E31" s="41" t="str">
        <f aca="false">IF(C31="","",C31+$C$5)</f>
        <v/>
      </c>
      <c r="F31" s="41" t="str">
        <f aca="false">IF(C31="","",C31+$C$6)</f>
        <v/>
      </c>
      <c r="G31" s="41" t="str">
        <f aca="true">IF(C31="","",IF(H31="Reporté",IF(I31="","Noter la date",I31),IF(OR(H31="Signé",H31="Perdu"),"Terminé",IF(TODAY()&lt;E31,E31,IF(TODAY()&lt;F31,F31,"S'arrêter")))))</f>
        <v/>
      </c>
      <c r="H31" s="6"/>
      <c r="I31" s="40"/>
      <c r="J31" s="6"/>
      <c r="K31" s="6"/>
    </row>
    <row r="32" customFormat="false" ht="15" hidden="false" customHeight="false" outlineLevel="0" collapsed="false">
      <c r="A32" s="6"/>
      <c r="B32" s="6"/>
      <c r="C32" s="40"/>
      <c r="D32" s="13"/>
      <c r="E32" s="41" t="str">
        <f aca="false">IF(C32="","",C32+$C$5)</f>
        <v/>
      </c>
      <c r="F32" s="41" t="str">
        <f aca="false">IF(C32="","",C32+$C$6)</f>
        <v/>
      </c>
      <c r="G32" s="41" t="str">
        <f aca="true">IF(C32="","",IF(H32="Reporté",IF(I32="","Noter la date",I32),IF(OR(H32="Signé",H32="Perdu"),"Terminé",IF(TODAY()&lt;E32,E32,IF(TODAY()&lt;F32,F32,"S'arrêter")))))</f>
        <v/>
      </c>
      <c r="H32" s="6"/>
      <c r="I32" s="40"/>
      <c r="J32" s="6"/>
      <c r="K32" s="6"/>
    </row>
    <row r="33" customFormat="false" ht="15" hidden="false" customHeight="false" outlineLevel="0" collapsed="false">
      <c r="A33" s="6"/>
      <c r="B33" s="6"/>
      <c r="C33" s="40"/>
      <c r="D33" s="13"/>
      <c r="E33" s="41" t="str">
        <f aca="false">IF(C33="","",C33+$C$5)</f>
        <v/>
      </c>
      <c r="F33" s="41" t="str">
        <f aca="false">IF(C33="","",C33+$C$6)</f>
        <v/>
      </c>
      <c r="G33" s="41" t="str">
        <f aca="true">IF(C33="","",IF(H33="Reporté",IF(I33="","Noter la date",I33),IF(OR(H33="Signé",H33="Perdu"),"Terminé",IF(TODAY()&lt;E33,E33,IF(TODAY()&lt;F33,F33,"S'arrêter")))))</f>
        <v/>
      </c>
      <c r="H33" s="6"/>
      <c r="I33" s="40"/>
      <c r="J33" s="6"/>
      <c r="K33" s="6"/>
    </row>
    <row r="34" customFormat="false" ht="15" hidden="false" customHeight="false" outlineLevel="0" collapsed="false">
      <c r="A34" s="6"/>
      <c r="B34" s="6"/>
      <c r="C34" s="40"/>
      <c r="D34" s="13"/>
      <c r="E34" s="41" t="str">
        <f aca="false">IF(C34="","",C34+$C$5)</f>
        <v/>
      </c>
      <c r="F34" s="41" t="str">
        <f aca="false">IF(C34="","",C34+$C$6)</f>
        <v/>
      </c>
      <c r="G34" s="41" t="str">
        <f aca="true">IF(C34="","",IF(H34="Reporté",IF(I34="","Noter la date",I34),IF(OR(H34="Signé",H34="Perdu"),"Terminé",IF(TODAY()&lt;E34,E34,IF(TODAY()&lt;F34,F34,"S'arrêter")))))</f>
        <v/>
      </c>
      <c r="H34" s="6"/>
      <c r="I34" s="40"/>
      <c r="J34" s="6"/>
      <c r="K34" s="6"/>
    </row>
    <row r="35" customFormat="false" ht="15" hidden="false" customHeight="false" outlineLevel="0" collapsed="false">
      <c r="A35" s="6"/>
      <c r="B35" s="6"/>
      <c r="C35" s="40"/>
      <c r="D35" s="13"/>
      <c r="E35" s="41" t="str">
        <f aca="false">IF(C35="","",C35+$C$5)</f>
        <v/>
      </c>
      <c r="F35" s="41" t="str">
        <f aca="false">IF(C35="","",C35+$C$6)</f>
        <v/>
      </c>
      <c r="G35" s="41" t="str">
        <f aca="true">IF(C35="","",IF(H35="Reporté",IF(I35="","Noter la date",I35),IF(OR(H35="Signé",H35="Perdu"),"Terminé",IF(TODAY()&lt;E35,E35,IF(TODAY()&lt;F35,F35,"S'arrêter")))))</f>
        <v/>
      </c>
      <c r="H35" s="6"/>
      <c r="I35" s="40"/>
      <c r="J35" s="6"/>
      <c r="K35" s="6"/>
    </row>
    <row r="36" customFormat="false" ht="15" hidden="false" customHeight="false" outlineLevel="0" collapsed="false">
      <c r="A36" s="6"/>
      <c r="B36" s="6"/>
      <c r="C36" s="40"/>
      <c r="D36" s="13"/>
      <c r="E36" s="41" t="str">
        <f aca="false">IF(C36="","",C36+$C$5)</f>
        <v/>
      </c>
      <c r="F36" s="41" t="str">
        <f aca="false">IF(C36="","",C36+$C$6)</f>
        <v/>
      </c>
      <c r="G36" s="41" t="str">
        <f aca="true">IF(C36="","",IF(H36="Reporté",IF(I36="","Noter la date",I36),IF(OR(H36="Signé",H36="Perdu"),"Terminé",IF(TODAY()&lt;E36,E36,IF(TODAY()&lt;F36,F36,"S'arrêter")))))</f>
        <v/>
      </c>
      <c r="H36" s="6"/>
      <c r="I36" s="40"/>
      <c r="J36" s="6"/>
      <c r="K36" s="6"/>
    </row>
    <row r="37" customFormat="false" ht="15" hidden="false" customHeight="false" outlineLevel="0" collapsed="false">
      <c r="A37" s="6"/>
      <c r="B37" s="6"/>
      <c r="C37" s="40"/>
      <c r="D37" s="13"/>
      <c r="E37" s="41" t="str">
        <f aca="false">IF(C37="","",C37+$C$5)</f>
        <v/>
      </c>
      <c r="F37" s="41" t="str">
        <f aca="false">IF(C37="","",C37+$C$6)</f>
        <v/>
      </c>
      <c r="G37" s="41" t="str">
        <f aca="true">IF(C37="","",IF(H37="Reporté",IF(I37="","Noter la date",I37),IF(OR(H37="Signé",H37="Perdu"),"Terminé",IF(TODAY()&lt;E37,E37,IF(TODAY()&lt;F37,F37,"S'arrêter")))))</f>
        <v/>
      </c>
      <c r="H37" s="6"/>
      <c r="I37" s="40"/>
      <c r="J37" s="6"/>
      <c r="K37" s="6"/>
    </row>
    <row r="38" customFormat="false" ht="15" hidden="false" customHeight="false" outlineLevel="0" collapsed="false">
      <c r="A38" s="6"/>
      <c r="B38" s="6"/>
      <c r="C38" s="40"/>
      <c r="D38" s="13"/>
      <c r="E38" s="41" t="str">
        <f aca="false">IF(C38="","",C38+$C$5)</f>
        <v/>
      </c>
      <c r="F38" s="41" t="str">
        <f aca="false">IF(C38="","",C38+$C$6)</f>
        <v/>
      </c>
      <c r="G38" s="41" t="str">
        <f aca="true">IF(C38="","",IF(H38="Reporté",IF(I38="","Noter la date",I38),IF(OR(H38="Signé",H38="Perdu"),"Terminé",IF(TODAY()&lt;E38,E38,IF(TODAY()&lt;F38,F38,"S'arrêter")))))</f>
        <v/>
      </c>
      <c r="H38" s="6"/>
      <c r="I38" s="40"/>
      <c r="J38" s="6"/>
      <c r="K38" s="6"/>
    </row>
    <row r="39" customFormat="false" ht="15" hidden="false" customHeight="false" outlineLevel="0" collapsed="false">
      <c r="A39" s="6"/>
      <c r="B39" s="6"/>
      <c r="C39" s="40"/>
      <c r="D39" s="13"/>
      <c r="E39" s="41" t="str">
        <f aca="false">IF(C39="","",C39+$C$5)</f>
        <v/>
      </c>
      <c r="F39" s="41" t="str">
        <f aca="false">IF(C39="","",C39+$C$6)</f>
        <v/>
      </c>
      <c r="G39" s="41" t="str">
        <f aca="true">IF(C39="","",IF(H39="Reporté",IF(I39="","Noter la date",I39),IF(OR(H39="Signé",H39="Perdu"),"Terminé",IF(TODAY()&lt;E39,E39,IF(TODAY()&lt;F39,F39,"S'arrêter")))))</f>
        <v/>
      </c>
      <c r="H39" s="6"/>
      <c r="I39" s="40"/>
      <c r="J39" s="6"/>
      <c r="K39" s="6"/>
    </row>
    <row r="40" customFormat="false" ht="15" hidden="false" customHeight="false" outlineLevel="0" collapsed="false">
      <c r="A40" s="6"/>
      <c r="B40" s="6"/>
      <c r="C40" s="40"/>
      <c r="D40" s="13"/>
      <c r="E40" s="41" t="str">
        <f aca="false">IF(C40="","",C40+$C$5)</f>
        <v/>
      </c>
      <c r="F40" s="41" t="str">
        <f aca="false">IF(C40="","",C40+$C$6)</f>
        <v/>
      </c>
      <c r="G40" s="41" t="str">
        <f aca="true">IF(C40="","",IF(H40="Reporté",IF(I40="","Noter la date",I40),IF(OR(H40="Signé",H40="Perdu"),"Terminé",IF(TODAY()&lt;E40,E40,IF(TODAY()&lt;F40,F40,"S'arrêter")))))</f>
        <v/>
      </c>
      <c r="H40" s="6"/>
      <c r="I40" s="40"/>
      <c r="J40" s="6"/>
      <c r="K40" s="6"/>
    </row>
    <row r="41" customFormat="false" ht="15" hidden="false" customHeight="false" outlineLevel="0" collapsed="false">
      <c r="A41" s="6"/>
      <c r="B41" s="6"/>
      <c r="C41" s="40"/>
      <c r="D41" s="13"/>
      <c r="E41" s="41" t="str">
        <f aca="false">IF(C41="","",C41+$C$5)</f>
        <v/>
      </c>
      <c r="F41" s="41" t="str">
        <f aca="false">IF(C41="","",C41+$C$6)</f>
        <v/>
      </c>
      <c r="G41" s="41" t="str">
        <f aca="true">IF(C41="","",IF(H41="Reporté",IF(I41="","Noter la date",I41),IF(OR(H41="Signé",H41="Perdu"),"Terminé",IF(TODAY()&lt;E41,E41,IF(TODAY()&lt;F41,F41,"S'arrêter")))))</f>
        <v/>
      </c>
      <c r="H41" s="6"/>
      <c r="I41" s="40"/>
      <c r="J41" s="6"/>
      <c r="K41" s="6"/>
    </row>
    <row r="42" customFormat="false" ht="15" hidden="false" customHeight="false" outlineLevel="0" collapsed="false">
      <c r="A42" s="6"/>
      <c r="B42" s="6"/>
      <c r="C42" s="40"/>
      <c r="D42" s="13"/>
      <c r="E42" s="41" t="str">
        <f aca="false">IF(C42="","",C42+$C$5)</f>
        <v/>
      </c>
      <c r="F42" s="41" t="str">
        <f aca="false">IF(C42="","",C42+$C$6)</f>
        <v/>
      </c>
      <c r="G42" s="41" t="str">
        <f aca="true">IF(C42="","",IF(H42="Reporté",IF(I42="","Noter la date",I42),IF(OR(H42="Signé",H42="Perdu"),"Terminé",IF(TODAY()&lt;E42,E42,IF(TODAY()&lt;F42,F42,"S'arrêter")))))</f>
        <v/>
      </c>
      <c r="H42" s="6"/>
      <c r="I42" s="40"/>
      <c r="J42" s="6"/>
      <c r="K42" s="6"/>
    </row>
    <row r="43" customFormat="false" ht="15" hidden="false" customHeight="false" outlineLevel="0" collapsed="false">
      <c r="A43" s="6"/>
      <c r="B43" s="6"/>
      <c r="C43" s="40"/>
      <c r="D43" s="13"/>
      <c r="E43" s="41" t="str">
        <f aca="false">IF(C43="","",C43+$C$5)</f>
        <v/>
      </c>
      <c r="F43" s="41" t="str">
        <f aca="false">IF(C43="","",C43+$C$6)</f>
        <v/>
      </c>
      <c r="G43" s="41" t="str">
        <f aca="true">IF(C43="","",IF(H43="Reporté",IF(I43="","Noter la date",I43),IF(OR(H43="Signé",H43="Perdu"),"Terminé",IF(TODAY()&lt;E43,E43,IF(TODAY()&lt;F43,F43,"S'arrêter")))))</f>
        <v/>
      </c>
      <c r="H43" s="6"/>
      <c r="I43" s="40"/>
      <c r="J43" s="6"/>
      <c r="K43" s="6"/>
    </row>
    <row r="44" customFormat="false" ht="15" hidden="false" customHeight="false" outlineLevel="0" collapsed="false">
      <c r="A44" s="6"/>
      <c r="B44" s="6"/>
      <c r="C44" s="40"/>
      <c r="D44" s="13"/>
      <c r="E44" s="41" t="str">
        <f aca="false">IF(C44="","",C44+$C$5)</f>
        <v/>
      </c>
      <c r="F44" s="41" t="str">
        <f aca="false">IF(C44="","",C44+$C$6)</f>
        <v/>
      </c>
      <c r="G44" s="41" t="str">
        <f aca="true">IF(C44="","",IF(H44="Reporté",IF(I44="","Noter la date",I44),IF(OR(H44="Signé",H44="Perdu"),"Terminé",IF(TODAY()&lt;E44,E44,IF(TODAY()&lt;F44,F44,"S'arrêter")))))</f>
        <v/>
      </c>
      <c r="H44" s="6"/>
      <c r="I44" s="40"/>
      <c r="J44" s="6"/>
      <c r="K44" s="6"/>
    </row>
    <row r="45" customFormat="false" ht="15" hidden="false" customHeight="false" outlineLevel="0" collapsed="false">
      <c r="A45" s="6"/>
      <c r="B45" s="6"/>
      <c r="C45" s="40"/>
      <c r="D45" s="13"/>
      <c r="E45" s="41" t="str">
        <f aca="false">IF(C45="","",C45+$C$5)</f>
        <v/>
      </c>
      <c r="F45" s="41" t="str">
        <f aca="false">IF(C45="","",C45+$C$6)</f>
        <v/>
      </c>
      <c r="G45" s="41" t="str">
        <f aca="true">IF(C45="","",IF(H45="Reporté",IF(I45="","Noter la date",I45),IF(OR(H45="Signé",H45="Perdu"),"Terminé",IF(TODAY()&lt;E45,E45,IF(TODAY()&lt;F45,F45,"S'arrêter")))))</f>
        <v/>
      </c>
      <c r="H45" s="6"/>
      <c r="I45" s="40"/>
      <c r="J45" s="6"/>
      <c r="K45" s="6"/>
    </row>
    <row r="46" customFormat="false" ht="15" hidden="false" customHeight="false" outlineLevel="0" collapsed="false">
      <c r="A46" s="6"/>
      <c r="B46" s="6"/>
      <c r="C46" s="40"/>
      <c r="D46" s="13"/>
      <c r="E46" s="41" t="str">
        <f aca="false">IF(C46="","",C46+$C$5)</f>
        <v/>
      </c>
      <c r="F46" s="41" t="str">
        <f aca="false">IF(C46="","",C46+$C$6)</f>
        <v/>
      </c>
      <c r="G46" s="41" t="str">
        <f aca="true">IF(C46="","",IF(H46="Reporté",IF(I46="","Noter la date",I46),IF(OR(H46="Signé",H46="Perdu"),"Terminé",IF(TODAY()&lt;E46,E46,IF(TODAY()&lt;F46,F46,"S'arrêter")))))</f>
        <v/>
      </c>
      <c r="H46" s="6"/>
      <c r="I46" s="40"/>
      <c r="J46" s="6"/>
      <c r="K46" s="6"/>
    </row>
    <row r="47" customFormat="false" ht="15" hidden="false" customHeight="false" outlineLevel="0" collapsed="false">
      <c r="A47" s="6"/>
      <c r="B47" s="6"/>
      <c r="C47" s="40"/>
      <c r="D47" s="13"/>
      <c r="E47" s="41" t="str">
        <f aca="false">IF(C47="","",C47+$C$5)</f>
        <v/>
      </c>
      <c r="F47" s="41" t="str">
        <f aca="false">IF(C47="","",C47+$C$6)</f>
        <v/>
      </c>
      <c r="G47" s="41" t="str">
        <f aca="true">IF(C47="","",IF(H47="Reporté",IF(I47="","Noter la date",I47),IF(OR(H47="Signé",H47="Perdu"),"Terminé",IF(TODAY()&lt;E47,E47,IF(TODAY()&lt;F47,F47,"S'arrêter")))))</f>
        <v/>
      </c>
      <c r="H47" s="6"/>
      <c r="I47" s="40"/>
      <c r="J47" s="6"/>
      <c r="K47" s="6"/>
    </row>
    <row r="48" customFormat="false" ht="15" hidden="false" customHeight="false" outlineLevel="0" collapsed="false">
      <c r="A48" s="6"/>
      <c r="B48" s="6"/>
      <c r="C48" s="40"/>
      <c r="D48" s="13"/>
      <c r="E48" s="41" t="str">
        <f aca="false">IF(C48="","",C48+$C$5)</f>
        <v/>
      </c>
      <c r="F48" s="41" t="str">
        <f aca="false">IF(C48="","",C48+$C$6)</f>
        <v/>
      </c>
      <c r="G48" s="41" t="str">
        <f aca="true">IF(C48="","",IF(H48="Reporté",IF(I48="","Noter la date",I48),IF(OR(H48="Signé",H48="Perdu"),"Terminé",IF(TODAY()&lt;E48,E48,IF(TODAY()&lt;F48,F48,"S'arrêter")))))</f>
        <v/>
      </c>
      <c r="H48" s="6"/>
      <c r="I48" s="40"/>
      <c r="J48" s="6"/>
      <c r="K48" s="6"/>
    </row>
    <row r="49" customFormat="false" ht="15" hidden="false" customHeight="false" outlineLevel="0" collapsed="false">
      <c r="A49" s="6"/>
      <c r="B49" s="6"/>
      <c r="C49" s="40"/>
      <c r="D49" s="13"/>
      <c r="E49" s="41" t="str">
        <f aca="false">IF(C49="","",C49+$C$5)</f>
        <v/>
      </c>
      <c r="F49" s="41" t="str">
        <f aca="false">IF(C49="","",C49+$C$6)</f>
        <v/>
      </c>
      <c r="G49" s="41" t="str">
        <f aca="true">IF(C49="","",IF(H49="Reporté",IF(I49="","Noter la date",I49),IF(OR(H49="Signé",H49="Perdu"),"Terminé",IF(TODAY()&lt;E49,E49,IF(TODAY()&lt;F49,F49,"S'arrêter")))))</f>
        <v/>
      </c>
      <c r="H49" s="6"/>
      <c r="I49" s="40"/>
      <c r="J49" s="6"/>
      <c r="K49" s="6"/>
    </row>
    <row r="50" customFormat="false" ht="15" hidden="false" customHeight="false" outlineLevel="0" collapsed="false">
      <c r="A50" s="6"/>
      <c r="B50" s="6"/>
      <c r="C50" s="40"/>
      <c r="D50" s="13"/>
      <c r="E50" s="41" t="str">
        <f aca="false">IF(C50="","",C50+$C$5)</f>
        <v/>
      </c>
      <c r="F50" s="41" t="str">
        <f aca="false">IF(C50="","",C50+$C$6)</f>
        <v/>
      </c>
      <c r="G50" s="41" t="str">
        <f aca="true">IF(C50="","",IF(H50="Reporté",IF(I50="","Noter la date",I50),IF(OR(H50="Signé",H50="Perdu"),"Terminé",IF(TODAY()&lt;E50,E50,IF(TODAY()&lt;F50,F50,"S'arrêter")))))</f>
        <v/>
      </c>
      <c r="H50" s="6"/>
      <c r="I50" s="40"/>
      <c r="J50" s="6"/>
      <c r="K50" s="6"/>
    </row>
    <row r="51" customFormat="false" ht="15" hidden="false" customHeight="false" outlineLevel="0" collapsed="false">
      <c r="A51" s="6"/>
      <c r="B51" s="6"/>
      <c r="C51" s="40"/>
      <c r="D51" s="13"/>
      <c r="E51" s="41" t="str">
        <f aca="false">IF(C51="","",C51+$C$5)</f>
        <v/>
      </c>
      <c r="F51" s="41" t="str">
        <f aca="false">IF(C51="","",C51+$C$6)</f>
        <v/>
      </c>
      <c r="G51" s="41" t="str">
        <f aca="true">IF(C51="","",IF(H51="Reporté",IF(I51="","Noter la date",I51),IF(OR(H51="Signé",H51="Perdu"),"Terminé",IF(TODAY()&lt;E51,E51,IF(TODAY()&lt;F51,F51,"S'arrêter")))))</f>
        <v/>
      </c>
      <c r="H51" s="6"/>
      <c r="I51" s="40"/>
      <c r="J51" s="6"/>
      <c r="K51" s="6"/>
    </row>
    <row r="52" customFormat="false" ht="15" hidden="false" customHeight="false" outlineLevel="0" collapsed="false">
      <c r="A52" s="6"/>
      <c r="B52" s="6"/>
      <c r="C52" s="40"/>
      <c r="D52" s="13"/>
      <c r="E52" s="41" t="str">
        <f aca="false">IF(C52="","",C52+$C$5)</f>
        <v/>
      </c>
      <c r="F52" s="41" t="str">
        <f aca="false">IF(C52="","",C52+$C$6)</f>
        <v/>
      </c>
      <c r="G52" s="41" t="str">
        <f aca="true">IF(C52="","",IF(H52="Reporté",IF(I52="","Noter la date",I52),IF(OR(H52="Signé",H52="Perdu"),"Terminé",IF(TODAY()&lt;E52,E52,IF(TODAY()&lt;F52,F52,"S'arrêter")))))</f>
        <v/>
      </c>
      <c r="H52" s="6"/>
      <c r="I52" s="40"/>
      <c r="J52" s="6"/>
      <c r="K52" s="6"/>
    </row>
    <row r="53" customFormat="false" ht="15" hidden="false" customHeight="false" outlineLevel="0" collapsed="false">
      <c r="A53" s="6"/>
      <c r="B53" s="6"/>
      <c r="C53" s="40"/>
      <c r="D53" s="13"/>
      <c r="E53" s="41" t="str">
        <f aca="false">IF(C53="","",C53+$C$5)</f>
        <v/>
      </c>
      <c r="F53" s="41" t="str">
        <f aca="false">IF(C53="","",C53+$C$6)</f>
        <v/>
      </c>
      <c r="G53" s="41" t="str">
        <f aca="true">IF(C53="","",IF(H53="Reporté",IF(I53="","Noter la date",I53),IF(OR(H53="Signé",H53="Perdu"),"Terminé",IF(TODAY()&lt;E53,E53,IF(TODAY()&lt;F53,F53,"S'arrêter")))))</f>
        <v/>
      </c>
      <c r="H53" s="6"/>
      <c r="I53" s="40"/>
      <c r="J53" s="6"/>
      <c r="K53" s="6"/>
    </row>
    <row r="54" customFormat="false" ht="15" hidden="false" customHeight="false" outlineLevel="0" collapsed="false">
      <c r="A54" s="6"/>
      <c r="B54" s="6"/>
      <c r="C54" s="40"/>
      <c r="D54" s="13"/>
      <c r="E54" s="41" t="str">
        <f aca="false">IF(C54="","",C54+$C$5)</f>
        <v/>
      </c>
      <c r="F54" s="41" t="str">
        <f aca="false">IF(C54="","",C54+$C$6)</f>
        <v/>
      </c>
      <c r="G54" s="41" t="str">
        <f aca="true">IF(C54="","",IF(H54="Reporté",IF(I54="","Noter la date",I54),IF(OR(H54="Signé",H54="Perdu"),"Terminé",IF(TODAY()&lt;E54,E54,IF(TODAY()&lt;F54,F54,"S'arrêter")))))</f>
        <v/>
      </c>
      <c r="H54" s="6"/>
      <c r="I54" s="40"/>
      <c r="J54" s="6"/>
      <c r="K54" s="6"/>
    </row>
    <row r="55" customFormat="false" ht="15" hidden="false" customHeight="false" outlineLevel="0" collapsed="false">
      <c r="A55" s="6"/>
      <c r="B55" s="6"/>
      <c r="C55" s="40"/>
      <c r="D55" s="13"/>
      <c r="E55" s="41" t="str">
        <f aca="false">IF(C55="","",C55+$C$5)</f>
        <v/>
      </c>
      <c r="F55" s="41" t="str">
        <f aca="false">IF(C55="","",C55+$C$6)</f>
        <v/>
      </c>
      <c r="G55" s="41" t="str">
        <f aca="true">IF(C55="","",IF(H55="Reporté",IF(I55="","Noter la date",I55),IF(OR(H55="Signé",H55="Perdu"),"Terminé",IF(TODAY()&lt;E55,E55,IF(TODAY()&lt;F55,F55,"S'arrêter")))))</f>
        <v/>
      </c>
      <c r="H55" s="6"/>
      <c r="I55" s="40"/>
      <c r="J55" s="6"/>
      <c r="K55" s="6"/>
    </row>
    <row r="56" customFormat="false" ht="15" hidden="false" customHeight="false" outlineLevel="0" collapsed="false">
      <c r="A56" s="6"/>
      <c r="B56" s="6"/>
      <c r="C56" s="40"/>
      <c r="D56" s="13"/>
      <c r="E56" s="41" t="str">
        <f aca="false">IF(C56="","",C56+$C$5)</f>
        <v/>
      </c>
      <c r="F56" s="41" t="str">
        <f aca="false">IF(C56="","",C56+$C$6)</f>
        <v/>
      </c>
      <c r="G56" s="41" t="str">
        <f aca="true">IF(C56="","",IF(H56="Reporté",IF(I56="","Noter la date",I56),IF(OR(H56="Signé",H56="Perdu"),"Terminé",IF(TODAY()&lt;E56,E56,IF(TODAY()&lt;F56,F56,"S'arrêter")))))</f>
        <v/>
      </c>
      <c r="H56" s="6"/>
      <c r="I56" s="40"/>
      <c r="J56" s="6"/>
      <c r="K56" s="6"/>
    </row>
    <row r="57" customFormat="false" ht="15" hidden="false" customHeight="false" outlineLevel="0" collapsed="false">
      <c r="A57" s="6"/>
      <c r="B57" s="6"/>
      <c r="C57" s="40"/>
      <c r="D57" s="13"/>
      <c r="E57" s="41" t="str">
        <f aca="false">IF(C57="","",C57+$C$5)</f>
        <v/>
      </c>
      <c r="F57" s="41" t="str">
        <f aca="false">IF(C57="","",C57+$C$6)</f>
        <v/>
      </c>
      <c r="G57" s="41" t="str">
        <f aca="true">IF(C57="","",IF(H57="Reporté",IF(I57="","Noter la date",I57),IF(OR(H57="Signé",H57="Perdu"),"Terminé",IF(TODAY()&lt;E57,E57,IF(TODAY()&lt;F57,F57,"S'arrêter")))))</f>
        <v/>
      </c>
      <c r="H57" s="6"/>
      <c r="I57" s="40"/>
      <c r="J57" s="6"/>
      <c r="K57" s="6"/>
    </row>
    <row r="58" customFormat="false" ht="15" hidden="false" customHeight="false" outlineLevel="0" collapsed="false">
      <c r="A58" s="6"/>
      <c r="B58" s="6"/>
      <c r="C58" s="40"/>
      <c r="D58" s="13"/>
      <c r="E58" s="41" t="str">
        <f aca="false">IF(C58="","",C58+$C$5)</f>
        <v/>
      </c>
      <c r="F58" s="41" t="str">
        <f aca="false">IF(C58="","",C58+$C$6)</f>
        <v/>
      </c>
      <c r="G58" s="41" t="str">
        <f aca="true">IF(C58="","",IF(H58="Reporté",IF(I58="","Noter la date",I58),IF(OR(H58="Signé",H58="Perdu"),"Terminé",IF(TODAY()&lt;E58,E58,IF(TODAY()&lt;F58,F58,"S'arrêter")))))</f>
        <v/>
      </c>
      <c r="H58" s="6"/>
      <c r="I58" s="40"/>
      <c r="J58" s="6"/>
      <c r="K58" s="6"/>
    </row>
    <row r="59" customFormat="false" ht="15" hidden="false" customHeight="false" outlineLevel="0" collapsed="false">
      <c r="A59" s="6"/>
      <c r="B59" s="6"/>
      <c r="C59" s="40"/>
      <c r="D59" s="13"/>
      <c r="E59" s="41" t="str">
        <f aca="false">IF(C59="","",C59+$C$5)</f>
        <v/>
      </c>
      <c r="F59" s="41" t="str">
        <f aca="false">IF(C59="","",C59+$C$6)</f>
        <v/>
      </c>
      <c r="G59" s="41" t="str">
        <f aca="true">IF(C59="","",IF(H59="Reporté",IF(I59="","Noter la date",I59),IF(OR(H59="Signé",H59="Perdu"),"Terminé",IF(TODAY()&lt;E59,E59,IF(TODAY()&lt;F59,F59,"S'arrêter")))))</f>
        <v/>
      </c>
      <c r="H59" s="6"/>
      <c r="I59" s="40"/>
      <c r="J59" s="6"/>
      <c r="K59" s="6"/>
    </row>
    <row r="60" customFormat="false" ht="15" hidden="false" customHeight="false" outlineLevel="0" collapsed="false">
      <c r="A60" s="6"/>
      <c r="B60" s="6"/>
      <c r="C60" s="40"/>
      <c r="D60" s="13"/>
      <c r="E60" s="41" t="str">
        <f aca="false">IF(C60="","",C60+$C$5)</f>
        <v/>
      </c>
      <c r="F60" s="41" t="str">
        <f aca="false">IF(C60="","",C60+$C$6)</f>
        <v/>
      </c>
      <c r="G60" s="41" t="str">
        <f aca="true">IF(C60="","",IF(H60="Reporté",IF(I60="","Noter la date",I60),IF(OR(H60="Signé",H60="Perdu"),"Terminé",IF(TODAY()&lt;E60,E60,IF(TODAY()&lt;F60,F60,"S'arrêter")))))</f>
        <v/>
      </c>
      <c r="H60" s="6"/>
      <c r="I60" s="40"/>
      <c r="J60" s="6"/>
      <c r="K60" s="6"/>
    </row>
  </sheetData>
  <conditionalFormatting sqref="G11:G60">
    <cfRule type="expression" priority="2" aboveAverage="0" equalAverage="0" bottom="0" percent="0" rank="0" text="" dxfId="0">
      <formula>AND($C11&lt;&gt;"",ISNUMBER($G11),$G11&lt;=TODAY())</formula>
    </cfRule>
  </conditionalFormatting>
  <dataValidations count="2">
    <dataValidation allowBlank="true" errorStyle="stop" operator="between" showDropDown="false" showErrorMessage="false" showInputMessage="false" sqref="H11:H60" type="list">
      <formula1>"En attente,Signé,Perdu,Reporté"</formula1>
      <formula2>0</formula2>
    </dataValidation>
    <dataValidation allowBlank="true" errorStyle="stop" operator="between" showDropDown="false" showErrorMessage="false" showInputMessage="false" sqref="J11:J60" type="list">
      <formula1>"Trop cher,Délai,Autre artisan,Ne répond plus,Projet abandonné,Financement,Autre"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2026-10-07T12:39:21Z</dcterms:created>
  <dc:creator>openpyxl</dc:creator>
  <dc:description/>
  <dc:language>en-US</dc:language>
  <cp:lastModifiedBy/>
  <dcterms:modified xsi:type="dcterms:W3CDTF">2026-10-07T12:39:21Z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